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USUARIO\Dropbox\CASA LILAS\ORDENES DE COMPRA\"/>
    </mc:Choice>
  </mc:AlternateContent>
  <bookViews>
    <workbookView xWindow="0" yWindow="456" windowWidth="51204" windowHeight="28344"/>
  </bookViews>
  <sheets>
    <sheet name="O.C. 1" sheetId="1" r:id="rId1"/>
  </sheets>
  <definedNames>
    <definedName name="_xlnm.Print_Area" localSheetId="0">'O.C. 1'!$A$1:$L$57</definedName>
  </definedName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32" i="1" l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32" i="1"/>
  <c r="H33" i="1"/>
  <c r="H8" i="1" l="1"/>
  <c r="H53" i="1" s="1"/>
  <c r="G20" i="1"/>
  <c r="G8" i="1"/>
  <c r="G9" i="1"/>
  <c r="G10" i="1"/>
  <c r="G11" i="1"/>
  <c r="G12" i="1"/>
  <c r="G13" i="1"/>
  <c r="G14" i="1"/>
  <c r="G15" i="1"/>
  <c r="G16" i="1"/>
  <c r="G17" i="1"/>
  <c r="G18" i="1"/>
  <c r="G19" i="1"/>
  <c r="G21" i="1"/>
  <c r="G22" i="1"/>
  <c r="G23" i="1"/>
  <c r="G24" i="1"/>
  <c r="G25" i="1"/>
  <c r="G26" i="1"/>
  <c r="G27" i="1"/>
  <c r="G28" i="1"/>
  <c r="G29" i="1"/>
  <c r="G30" i="1"/>
  <c r="G31" i="1"/>
  <c r="L53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L2" i="1" l="1"/>
  <c r="H55" i="1"/>
  <c r="L3" i="1" s="1"/>
  <c r="L4" i="1" s="1"/>
</calcChain>
</file>

<file path=xl/sharedStrings.xml><?xml version="1.0" encoding="utf-8"?>
<sst xmlns="http://schemas.openxmlformats.org/spreadsheetml/2006/main" count="100" uniqueCount="67">
  <si>
    <t>PAGOS</t>
  </si>
  <si>
    <t>No.</t>
  </si>
  <si>
    <t>CONCEPTO</t>
  </si>
  <si>
    <t>UNIDAD</t>
  </si>
  <si>
    <t xml:space="preserve">CANTIDAD </t>
  </si>
  <si>
    <t>TOTAL</t>
  </si>
  <si>
    <t>FECHA</t>
  </si>
  <si>
    <t>MONTO</t>
  </si>
  <si>
    <t>NOMBRE EMPRESA:</t>
  </si>
  <si>
    <t>OBRA:</t>
  </si>
  <si>
    <t>TOTAL PRESUPUESTO</t>
  </si>
  <si>
    <t>RESTANTE</t>
  </si>
  <si>
    <t>O.C.</t>
  </si>
  <si>
    <t>IMPORTE</t>
  </si>
  <si>
    <t>SUBTOTAL:</t>
  </si>
  <si>
    <t>TOTAL:</t>
  </si>
  <si>
    <t>I.V.A.:</t>
  </si>
  <si>
    <t>CANTIDAD A PAGAR:</t>
  </si>
  <si>
    <t>TOTAL PAGADO</t>
  </si>
  <si>
    <t>P.U. SISEGA</t>
  </si>
  <si>
    <t>P.U. COMPRA</t>
  </si>
  <si>
    <t>DIFERENCIA</t>
  </si>
  <si>
    <t>RELLENO COMPACTADO EN CAPAS DE 15 CM</t>
  </si>
  <si>
    <t>M3</t>
  </si>
  <si>
    <t>EXCAVACION</t>
  </si>
  <si>
    <t>PLANTILLAS</t>
  </si>
  <si>
    <t>M2</t>
  </si>
  <si>
    <t>NIVELACION</t>
  </si>
  <si>
    <t>ML</t>
  </si>
  <si>
    <t xml:space="preserve">ANCLAJE DE CASTILLOS </t>
  </si>
  <si>
    <t>PZA</t>
  </si>
  <si>
    <t>ANCLAJE DE COLUMNA</t>
  </si>
  <si>
    <t>COLADO DE ZAPATAS</t>
  </si>
  <si>
    <t xml:space="preserve">DALAS </t>
  </si>
  <si>
    <t xml:space="preserve">DADOS </t>
  </si>
  <si>
    <t>CIMBRA DE CONTRATRABE</t>
  </si>
  <si>
    <t>COLADO DE CONTRATRABE</t>
  </si>
  <si>
    <t>MURO DE SOGA</t>
  </si>
  <si>
    <t>DALA INTERMEDIA PLANTA BAJA</t>
  </si>
  <si>
    <t xml:space="preserve">COLADO DE CASTILLOS PLANTA BAJA </t>
  </si>
  <si>
    <t>CERRAMIENTOS DE VENTANAS Y PUERTAS</t>
  </si>
  <si>
    <t>COLADO DE COLUMNAS</t>
  </si>
  <si>
    <t xml:space="preserve">LIMPIEZA </t>
  </si>
  <si>
    <t>LOTE</t>
  </si>
  <si>
    <t>RELLENO COMPACTADO EN CAPAS DE 15 CM Y ACARREO PARA NIVELACION DE FIRME</t>
  </si>
  <si>
    <t>ENCOFRADO DE TUBERIA</t>
  </si>
  <si>
    <t>REGISTROS DE AGUAS NEGRAS</t>
  </si>
  <si>
    <t>COLADO DE MURO DE CONCRETO</t>
  </si>
  <si>
    <t>EXCAVACION PARA POZO DE ABSORCION Y INSTALACION DE ANILLOS Y GRAVA</t>
  </si>
  <si>
    <t>MURO DE SOGA P.A</t>
  </si>
  <si>
    <t>COLADO DE DALA INTERMEDIA P.A</t>
  </si>
  <si>
    <t>COLADO DE CASTILLOS P.A</t>
  </si>
  <si>
    <t xml:space="preserve">LOTE </t>
  </si>
  <si>
    <t>COLADO COLUMNAS P.A</t>
  </si>
  <si>
    <t>CERRAMIENTOS DE PUERTAS P.A</t>
  </si>
  <si>
    <t xml:space="preserve">CERRAMIENTO DE VENTANAS Y DALA P.A. </t>
  </si>
  <si>
    <t>FIRME P.B.</t>
  </si>
  <si>
    <t>FECHA DE ACTUALIZACION: 28/07/2021</t>
  </si>
  <si>
    <t>CASA 67</t>
  </si>
  <si>
    <t>RESIDENTE: ADRIAN MORFIN</t>
  </si>
  <si>
    <t xml:space="preserve"> JUAN MANUEL DE SANTIAGO SERRANO</t>
  </si>
  <si>
    <t>BANCO:</t>
  </si>
  <si>
    <t xml:space="preserve"> BBVA BANCOMER</t>
  </si>
  <si>
    <t>CLABE:</t>
  </si>
  <si>
    <t>012320015799951880</t>
  </si>
  <si>
    <t>CUENTA:</t>
  </si>
  <si>
    <t>COMENTARIOS: SE LE REBAJARAN 500 DE UN PRESTAMO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</si>
</sst>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4" formatCode="_-&quot;$&quot;* #,##0.00_-;\-&quot;$&quot;* #,##0.00_-;_-&quot;$&quot;* &quot;-&quot;??_-;_-@_-"/>
  </numFmts>
  <fonts count="1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theme="9"/>
      <name val="Calibri"/>
      <family val="2"/>
      <scheme val="minor"/>
    </font>
    <font>
      <sz val="12"/>
      <color theme="1"/>
      <name val="Calibri (Body)"/>
    </font>
    <font>
      <sz val="12"/>
      <color theme="1"/>
      <name val="Calibri"/>
      <family val="2"/>
      <scheme val="minor"/>
    </font>
    <font>
      <b/>
      <sz val="12"/>
      <color rgb="FFFF0000"/>
      <name val="Calibri (Body)"/>
    </font>
    <font>
      <b/>
      <sz val="12"/>
      <name val="Calibri (Body)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0" fontId="7" fillId="0" borderId="0"/>
  </cellStyleXfs>
  <cellXfs count="72">
    <xf numFmtId="0" fontId="0" fillId="0" borderId="0" xfId="0"/>
    <xf numFmtId="0" fontId="0" fillId="2" borderId="0" xfId="0" applyFill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44" fontId="0" fillId="0" borderId="0" xfId="1" applyFont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44" fontId="0" fillId="0" borderId="1" xfId="1" applyFont="1" applyBorder="1" applyAlignment="1">
      <alignment horizontal="center" vertical="center"/>
    </xf>
    <xf numFmtId="0" fontId="0" fillId="2" borderId="0" xfId="0" applyFill="1" applyAlignment="1">
      <alignment horizontal="center"/>
    </xf>
    <xf numFmtId="0" fontId="0" fillId="2" borderId="0" xfId="0" applyFill="1" applyAlignment="1">
      <alignment horizontal="center" vertical="center"/>
    </xf>
    <xf numFmtId="44" fontId="0" fillId="2" borderId="0" xfId="1" applyFont="1" applyFill="1" applyAlignment="1">
      <alignment horizontal="center" vertical="center"/>
    </xf>
    <xf numFmtId="44" fontId="2" fillId="3" borderId="1" xfId="0" applyNumberFormat="1" applyFont="1" applyFill="1" applyBorder="1" applyAlignment="1">
      <alignment horizontal="center" vertical="center"/>
    </xf>
    <xf numFmtId="44" fontId="2" fillId="3" borderId="1" xfId="0" applyNumberFormat="1" applyFont="1" applyFill="1" applyBorder="1" applyAlignment="1">
      <alignment vertical="center"/>
    </xf>
    <xf numFmtId="44" fontId="2" fillId="3" borderId="4" xfId="0" applyNumberFormat="1" applyFont="1" applyFill="1" applyBorder="1" applyAlignment="1">
      <alignment horizontal="center" vertical="center"/>
    </xf>
    <xf numFmtId="44" fontId="2" fillId="3" borderId="4" xfId="0" applyNumberFormat="1" applyFont="1" applyFill="1" applyBorder="1" applyAlignment="1">
      <alignment vertical="center"/>
    </xf>
    <xf numFmtId="0" fontId="3" fillId="4" borderId="1" xfId="0" applyFont="1" applyFill="1" applyBorder="1" applyAlignment="1">
      <alignment horizontal="center" vertical="center"/>
    </xf>
    <xf numFmtId="44" fontId="2" fillId="6" borderId="1" xfId="1" applyFont="1" applyFill="1" applyBorder="1" applyAlignment="1">
      <alignment horizontal="center" vertical="center"/>
    </xf>
    <xf numFmtId="44" fontId="2" fillId="5" borderId="1" xfId="1" applyFont="1" applyFill="1" applyBorder="1" applyAlignment="1">
      <alignment horizontal="center" vertical="center"/>
    </xf>
    <xf numFmtId="44" fontId="3" fillId="4" borderId="1" xfId="1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44" fontId="2" fillId="3" borderId="1" xfId="1" applyFont="1" applyFill="1" applyBorder="1" applyAlignment="1">
      <alignment horizontal="center"/>
    </xf>
    <xf numFmtId="44" fontId="2" fillId="3" borderId="2" xfId="0" applyNumberFormat="1" applyFont="1" applyFill="1" applyBorder="1" applyAlignment="1">
      <alignment horizontal="center" vertical="center"/>
    </xf>
    <xf numFmtId="44" fontId="2" fillId="3" borderId="2" xfId="0" applyNumberFormat="1" applyFont="1" applyFill="1" applyBorder="1" applyAlignment="1">
      <alignment vertical="center"/>
    </xf>
    <xf numFmtId="44" fontId="2" fillId="3" borderId="1" xfId="1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44" fontId="5" fillId="0" borderId="1" xfId="1" applyFont="1" applyBorder="1" applyAlignment="1">
      <alignment horizontal="center" vertical="center"/>
    </xf>
    <xf numFmtId="44" fontId="3" fillId="4" borderId="4" xfId="1" applyFont="1" applyFill="1" applyBorder="1" applyAlignment="1">
      <alignment horizontal="center" vertical="center"/>
    </xf>
    <xf numFmtId="44" fontId="0" fillId="2" borderId="0" xfId="1" applyFont="1" applyFill="1" applyAlignment="1">
      <alignment horizontal="center"/>
    </xf>
    <xf numFmtId="44" fontId="0" fillId="2" borderId="0" xfId="1" applyFont="1" applyFill="1"/>
    <xf numFmtId="44" fontId="0" fillId="0" borderId="0" xfId="1" applyFont="1"/>
    <xf numFmtId="44" fontId="0" fillId="0" borderId="0" xfId="1" applyFont="1" applyAlignment="1">
      <alignment horizontal="center"/>
    </xf>
    <xf numFmtId="0" fontId="6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44" fontId="6" fillId="0" borderId="1" xfId="1" applyFont="1" applyBorder="1" applyAlignment="1">
      <alignment horizontal="center" vertical="center"/>
    </xf>
    <xf numFmtId="0" fontId="6" fillId="2" borderId="1" xfId="0" applyFont="1" applyFill="1" applyBorder="1" applyAlignment="1">
      <alignment horizontal="left" vertical="center" wrapText="1"/>
    </xf>
    <xf numFmtId="14" fontId="6" fillId="0" borderId="1" xfId="2" applyNumberFormat="1" applyFont="1" applyBorder="1" applyAlignment="1">
      <alignment horizontal="center" vertical="center"/>
    </xf>
    <xf numFmtId="14" fontId="6" fillId="0" borderId="1" xfId="0" applyNumberFormat="1" applyFont="1" applyBorder="1" applyAlignment="1">
      <alignment horizontal="center" vertical="center"/>
    </xf>
    <xf numFmtId="0" fontId="9" fillId="2" borderId="8" xfId="0" applyFont="1" applyFill="1" applyBorder="1" applyAlignment="1">
      <alignment horizontal="left" vertical="center"/>
    </xf>
    <xf numFmtId="0" fontId="9" fillId="2" borderId="8" xfId="0" applyFont="1" applyFill="1" applyBorder="1" applyAlignment="1">
      <alignment vertical="center"/>
    </xf>
    <xf numFmtId="0" fontId="9" fillId="2" borderId="1" xfId="0" applyFont="1" applyFill="1" applyBorder="1" applyAlignment="1">
      <alignment vertical="center"/>
    </xf>
    <xf numFmtId="0" fontId="9" fillId="3" borderId="1" xfId="0" applyFont="1" applyFill="1" applyBorder="1" applyAlignment="1">
      <alignment vertical="center"/>
    </xf>
    <xf numFmtId="0" fontId="9" fillId="2" borderId="1" xfId="0" applyFont="1" applyFill="1" applyBorder="1" applyAlignment="1">
      <alignment horizontal="left" vertical="center"/>
    </xf>
    <xf numFmtId="0" fontId="9" fillId="3" borderId="1" xfId="0" applyFont="1" applyFill="1" applyBorder="1" applyAlignment="1">
      <alignment horizontal="left" vertical="center"/>
    </xf>
    <xf numFmtId="49" fontId="9" fillId="2" borderId="1" xfId="0" applyNumberFormat="1" applyFont="1" applyFill="1" applyBorder="1" applyAlignment="1">
      <alignment horizontal="left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5" xfId="0" applyFont="1" applyFill="1" applyBorder="1" applyAlignment="1">
      <alignment horizontal="center" vertical="center"/>
    </xf>
    <xf numFmtId="0" fontId="4" fillId="6" borderId="13" xfId="0" applyFont="1" applyFill="1" applyBorder="1" applyAlignment="1">
      <alignment horizontal="center" vertical="center"/>
    </xf>
    <xf numFmtId="0" fontId="4" fillId="6" borderId="14" xfId="0" applyFont="1" applyFill="1" applyBorder="1" applyAlignment="1">
      <alignment horizontal="center" vertical="center"/>
    </xf>
    <xf numFmtId="0" fontId="4" fillId="6" borderId="15" xfId="0" applyFont="1" applyFill="1" applyBorder="1" applyAlignment="1">
      <alignment horizontal="center" vertical="center"/>
    </xf>
    <xf numFmtId="0" fontId="4" fillId="6" borderId="16" xfId="0" applyFont="1" applyFill="1" applyBorder="1" applyAlignment="1">
      <alignment horizontal="center" vertical="center"/>
    </xf>
    <xf numFmtId="0" fontId="9" fillId="2" borderId="3" xfId="0" applyFont="1" applyFill="1" applyBorder="1" applyAlignment="1">
      <alignment horizontal="left" vertical="center"/>
    </xf>
    <xf numFmtId="0" fontId="9" fillId="2" borderId="11" xfId="0" applyFont="1" applyFill="1" applyBorder="1" applyAlignment="1">
      <alignment horizontal="left" vertical="center"/>
    </xf>
    <xf numFmtId="0" fontId="9" fillId="2" borderId="17" xfId="0" applyFont="1" applyFill="1" applyBorder="1" applyAlignment="1">
      <alignment horizontal="left" vertic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44" fontId="4" fillId="6" borderId="1" xfId="1" applyFont="1" applyFill="1" applyBorder="1" applyAlignment="1">
      <alignment horizontal="center" vertical="center"/>
    </xf>
    <xf numFmtId="0" fontId="2" fillId="5" borderId="3" xfId="0" applyFont="1" applyFill="1" applyBorder="1" applyAlignment="1">
      <alignment horizontal="center" vertical="center"/>
    </xf>
    <xf numFmtId="0" fontId="2" fillId="5" borderId="5" xfId="0" applyFont="1" applyFill="1" applyBorder="1" applyAlignment="1">
      <alignment horizontal="center" vertical="center"/>
    </xf>
    <xf numFmtId="0" fontId="9" fillId="3" borderId="8" xfId="0" applyFont="1" applyFill="1" applyBorder="1" applyAlignment="1">
      <alignment horizontal="left" vertical="center"/>
    </xf>
    <xf numFmtId="0" fontId="9" fillId="3" borderId="3" xfId="0" applyFont="1" applyFill="1" applyBorder="1" applyAlignment="1">
      <alignment horizontal="left" vertical="center"/>
    </xf>
    <xf numFmtId="0" fontId="9" fillId="3" borderId="9" xfId="0" applyFont="1" applyFill="1" applyBorder="1" applyAlignment="1">
      <alignment horizontal="left" vertical="center"/>
    </xf>
    <xf numFmtId="0" fontId="8" fillId="3" borderId="6" xfId="0" applyFont="1" applyFill="1" applyBorder="1" applyAlignment="1">
      <alignment horizontal="left" vertical="center"/>
    </xf>
    <xf numFmtId="0" fontId="8" fillId="3" borderId="10" xfId="0" applyFont="1" applyFill="1" applyBorder="1" applyAlignment="1">
      <alignment horizontal="left" vertical="center"/>
    </xf>
    <xf numFmtId="0" fontId="8" fillId="3" borderId="12" xfId="0" applyFont="1" applyFill="1" applyBorder="1" applyAlignment="1">
      <alignment horizontal="left" vertical="center"/>
    </xf>
    <xf numFmtId="0" fontId="8" fillId="3" borderId="7" xfId="0" applyFont="1" applyFill="1" applyBorder="1" applyAlignment="1">
      <alignment horizontal="left" vertical="center"/>
    </xf>
    <xf numFmtId="0" fontId="2" fillId="6" borderId="3" xfId="0" applyFont="1" applyFill="1" applyBorder="1" applyAlignment="1">
      <alignment horizontal="center" vertical="center"/>
    </xf>
    <xf numFmtId="0" fontId="2" fillId="6" borderId="5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 wrapText="1"/>
    </xf>
    <xf numFmtId="0" fontId="2" fillId="3" borderId="11" xfId="0" applyFont="1" applyFill="1" applyBorder="1" applyAlignment="1">
      <alignment horizontal="center" vertical="center"/>
    </xf>
  </cellXfs>
  <cellStyles count="3">
    <cellStyle name="Moneda" xfId="1" builtinId="4"/>
    <cellStyle name="Normal" xfId="0" builtinId="0"/>
    <cellStyle name="Normal 3" xfId="2"/>
  </cellStyles>
  <dxfs count="4">
    <dxf>
      <font>
        <color rgb="FF00B050"/>
      </font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B05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874889</xdr:colOff>
      <xdr:row>0</xdr:row>
      <xdr:rowOff>71279</xdr:rowOff>
    </xdr:from>
    <xdr:to>
      <xdr:col>1</xdr:col>
      <xdr:colOff>3907570</xdr:colOff>
      <xdr:row>5</xdr:row>
      <xdr:rowOff>44909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3F459DCF-602E-524E-AF61-07C2788278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14560" b="16474"/>
        <a:stretch/>
      </xdr:blipFill>
      <xdr:spPr>
        <a:xfrm>
          <a:off x="1295844" y="71279"/>
          <a:ext cx="3032681" cy="10488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  <pageSetUpPr fitToPage="1"/>
  </sheetPr>
  <dimension ref="A1:L67"/>
  <sheetViews>
    <sheetView showZeros="0" tabSelected="1" view="pageBreakPreview" zoomScale="68" zoomScaleNormal="130" zoomScaleSheetLayoutView="112" workbookViewId="0">
      <selection activeCell="B42" sqref="B42"/>
    </sheetView>
  </sheetViews>
  <sheetFormatPr baseColWidth="10" defaultColWidth="11.44140625" defaultRowHeight="14.4"/>
  <cols>
    <col min="1" max="1" width="5.44140625" style="2" bestFit="1" customWidth="1"/>
    <col min="2" max="2" width="67" style="2" customWidth="1"/>
    <col min="3" max="3" width="9.44140625" style="2" customWidth="1"/>
    <col min="4" max="4" width="12.44140625" style="2" customWidth="1"/>
    <col min="5" max="5" width="12.44140625" style="30" customWidth="1"/>
    <col min="6" max="6" width="15" style="2" bestFit="1" customWidth="1"/>
    <col min="7" max="7" width="15" style="2" customWidth="1"/>
    <col min="8" max="8" width="18.33203125" style="2" bestFit="1" customWidth="1"/>
    <col min="9" max="9" width="5.44140625" style="2" customWidth="1"/>
    <col min="10" max="10" width="6.77734375" style="3" customWidth="1"/>
    <col min="11" max="11" width="14" style="3" customWidth="1"/>
    <col min="12" max="12" width="15" style="4" bestFit="1" customWidth="1"/>
    <col min="13" max="16384" width="11.44140625" style="2"/>
  </cols>
  <sheetData>
    <row r="1" spans="1:12" ht="15.6">
      <c r="A1" s="54"/>
      <c r="B1" s="55"/>
      <c r="C1" s="64" t="s">
        <v>57</v>
      </c>
      <c r="D1" s="65"/>
      <c r="E1" s="65"/>
      <c r="F1" s="65"/>
      <c r="G1" s="66"/>
      <c r="H1" s="67"/>
      <c r="I1" s="8"/>
      <c r="J1" s="9"/>
      <c r="K1" s="9"/>
      <c r="L1" s="10"/>
    </row>
    <row r="2" spans="1:12" ht="15.6">
      <c r="A2" s="56"/>
      <c r="B2" s="57"/>
      <c r="C2" s="38" t="s">
        <v>9</v>
      </c>
      <c r="D2" s="51" t="s">
        <v>58</v>
      </c>
      <c r="E2" s="52"/>
      <c r="F2" s="52"/>
      <c r="G2" s="52"/>
      <c r="H2" s="53"/>
      <c r="I2" s="8"/>
      <c r="J2" s="45" t="s">
        <v>18</v>
      </c>
      <c r="K2" s="46"/>
      <c r="L2" s="23">
        <f>+L53</f>
        <v>138596.12</v>
      </c>
    </row>
    <row r="3" spans="1:12" ht="15.6">
      <c r="A3" s="56"/>
      <c r="B3" s="57"/>
      <c r="C3" s="61" t="s">
        <v>59</v>
      </c>
      <c r="D3" s="43"/>
      <c r="E3" s="43"/>
      <c r="F3" s="43"/>
      <c r="G3" s="62"/>
      <c r="H3" s="63"/>
      <c r="I3" s="8"/>
      <c r="J3" s="68" t="s">
        <v>10</v>
      </c>
      <c r="K3" s="69"/>
      <c r="L3" s="16">
        <f>H55</f>
        <v>152161.76999999999</v>
      </c>
    </row>
    <row r="4" spans="1:12" ht="15.6">
      <c r="A4" s="56"/>
      <c r="B4" s="57"/>
      <c r="C4" s="39" t="s">
        <v>8</v>
      </c>
      <c r="D4" s="40"/>
      <c r="E4" s="51" t="s">
        <v>60</v>
      </c>
      <c r="F4" s="52"/>
      <c r="G4" s="52"/>
      <c r="H4" s="53"/>
      <c r="I4" s="8"/>
      <c r="J4" s="59" t="s">
        <v>11</v>
      </c>
      <c r="K4" s="60"/>
      <c r="L4" s="17">
        <f>+L3-L53</f>
        <v>13565.649999999994</v>
      </c>
    </row>
    <row r="5" spans="1:12" ht="15.6">
      <c r="A5" s="56"/>
      <c r="B5" s="57"/>
      <c r="C5" s="41" t="s">
        <v>61</v>
      </c>
      <c r="D5" s="43" t="s">
        <v>62</v>
      </c>
      <c r="E5" s="43"/>
      <c r="F5" s="43"/>
      <c r="G5" s="43"/>
      <c r="H5" s="43"/>
      <c r="I5" s="8"/>
      <c r="J5" s="9"/>
      <c r="K5" s="9"/>
      <c r="L5" s="10"/>
    </row>
    <row r="6" spans="1:12" ht="15.6">
      <c r="A6" s="56"/>
      <c r="B6" s="57"/>
      <c r="C6" s="40" t="s">
        <v>63</v>
      </c>
      <c r="D6" s="44" t="s">
        <v>64</v>
      </c>
      <c r="E6" s="44"/>
      <c r="F6" s="44"/>
      <c r="G6" s="42" t="s">
        <v>65</v>
      </c>
      <c r="H6" s="42">
        <v>1579995188</v>
      </c>
      <c r="I6" s="8"/>
      <c r="J6" s="45" t="s">
        <v>0</v>
      </c>
      <c r="K6" s="71"/>
      <c r="L6" s="46"/>
    </row>
    <row r="7" spans="1:12" s="3" customFormat="1">
      <c r="A7" s="24" t="s">
        <v>12</v>
      </c>
      <c r="B7" s="24" t="s">
        <v>2</v>
      </c>
      <c r="C7" s="24" t="s">
        <v>3</v>
      </c>
      <c r="D7" s="24" t="s">
        <v>4</v>
      </c>
      <c r="E7" s="26" t="s">
        <v>19</v>
      </c>
      <c r="F7" s="24" t="s">
        <v>20</v>
      </c>
      <c r="G7" s="24" t="s">
        <v>21</v>
      </c>
      <c r="H7" s="24" t="s">
        <v>13</v>
      </c>
      <c r="I7" s="9"/>
      <c r="J7" s="15" t="s">
        <v>1</v>
      </c>
      <c r="K7" s="15" t="s">
        <v>6</v>
      </c>
      <c r="L7" s="18" t="s">
        <v>7</v>
      </c>
    </row>
    <row r="8" spans="1:12" ht="15">
      <c r="A8" s="6">
        <v>1</v>
      </c>
      <c r="B8" s="31" t="s">
        <v>22</v>
      </c>
      <c r="C8" s="32" t="s">
        <v>23</v>
      </c>
      <c r="D8" s="33">
        <v>54.55</v>
      </c>
      <c r="E8" s="33">
        <v>120</v>
      </c>
      <c r="F8" s="34">
        <v>120</v>
      </c>
      <c r="G8" s="25">
        <f>+E8-F8</f>
        <v>0</v>
      </c>
      <c r="H8" s="7">
        <f>+D8*F8</f>
        <v>6546</v>
      </c>
      <c r="I8" s="8"/>
      <c r="J8" s="6">
        <v>1</v>
      </c>
      <c r="K8" s="36">
        <v>44300</v>
      </c>
      <c r="L8" s="34">
        <v>10772.2</v>
      </c>
    </row>
    <row r="9" spans="1:12" ht="15">
      <c r="A9" s="6">
        <v>2</v>
      </c>
      <c r="B9" s="31" t="s">
        <v>24</v>
      </c>
      <c r="C9" s="32" t="s">
        <v>23</v>
      </c>
      <c r="D9" s="33">
        <v>8.3000000000000007</v>
      </c>
      <c r="E9" s="33">
        <v>76</v>
      </c>
      <c r="F9" s="34">
        <v>120</v>
      </c>
      <c r="G9" s="25">
        <f t="shared" ref="G9:G52" si="0">+E9-F9</f>
        <v>-44</v>
      </c>
      <c r="H9" s="7">
        <f t="shared" ref="H9:H31" si="1">+D9*F9</f>
        <v>996.00000000000011</v>
      </c>
      <c r="I9" s="8"/>
      <c r="J9" s="6">
        <v>2</v>
      </c>
      <c r="K9" s="36">
        <v>44307</v>
      </c>
      <c r="L9" s="34">
        <v>13986.65</v>
      </c>
    </row>
    <row r="10" spans="1:12" ht="15">
      <c r="A10" s="6">
        <v>3</v>
      </c>
      <c r="B10" s="31" t="s">
        <v>25</v>
      </c>
      <c r="C10" s="32" t="s">
        <v>26</v>
      </c>
      <c r="D10" s="33">
        <v>21.4</v>
      </c>
      <c r="E10" s="33">
        <v>60</v>
      </c>
      <c r="F10" s="34">
        <v>40</v>
      </c>
      <c r="G10" s="25">
        <f t="shared" si="0"/>
        <v>20</v>
      </c>
      <c r="H10" s="7">
        <f t="shared" si="1"/>
        <v>856</v>
      </c>
      <c r="I10" s="8"/>
      <c r="J10" s="6">
        <v>3</v>
      </c>
      <c r="K10" s="36">
        <v>44314</v>
      </c>
      <c r="L10" s="34">
        <v>12922.97</v>
      </c>
    </row>
    <row r="11" spans="1:12" ht="15">
      <c r="A11" s="6">
        <v>4</v>
      </c>
      <c r="B11" s="31" t="s">
        <v>27</v>
      </c>
      <c r="C11" s="32" t="s">
        <v>28</v>
      </c>
      <c r="D11" s="33">
        <v>59.2</v>
      </c>
      <c r="E11" s="33">
        <v>120</v>
      </c>
      <c r="F11" s="34">
        <v>90</v>
      </c>
      <c r="G11" s="25">
        <f t="shared" si="0"/>
        <v>30</v>
      </c>
      <c r="H11" s="7">
        <f t="shared" si="1"/>
        <v>5328</v>
      </c>
      <c r="I11" s="8"/>
      <c r="J11" s="6">
        <v>4</v>
      </c>
      <c r="K11" s="36">
        <v>44321</v>
      </c>
      <c r="L11" s="34">
        <v>16874.8</v>
      </c>
    </row>
    <row r="12" spans="1:12" ht="15">
      <c r="A12" s="6">
        <v>5</v>
      </c>
      <c r="B12" s="31" t="s">
        <v>29</v>
      </c>
      <c r="C12" s="32" t="s">
        <v>30</v>
      </c>
      <c r="D12" s="33">
        <v>19</v>
      </c>
      <c r="E12" s="33">
        <v>70</v>
      </c>
      <c r="F12" s="34">
        <v>50</v>
      </c>
      <c r="G12" s="25">
        <f t="shared" si="0"/>
        <v>20</v>
      </c>
      <c r="H12" s="7">
        <f t="shared" si="1"/>
        <v>950</v>
      </c>
      <c r="I12" s="8"/>
      <c r="J12" s="6">
        <v>5</v>
      </c>
      <c r="K12" s="37">
        <v>44328</v>
      </c>
      <c r="L12" s="34">
        <v>17033.7</v>
      </c>
    </row>
    <row r="13" spans="1:12" ht="15">
      <c r="A13" s="6">
        <v>6</v>
      </c>
      <c r="B13" s="31" t="s">
        <v>31</v>
      </c>
      <c r="C13" s="32" t="s">
        <v>30</v>
      </c>
      <c r="D13" s="33">
        <v>5</v>
      </c>
      <c r="E13" s="33">
        <v>70</v>
      </c>
      <c r="F13" s="34">
        <v>70</v>
      </c>
      <c r="G13" s="25">
        <f t="shared" si="0"/>
        <v>0</v>
      </c>
      <c r="H13" s="7">
        <f t="shared" si="1"/>
        <v>350</v>
      </c>
      <c r="I13" s="8"/>
      <c r="J13" s="6">
        <v>6</v>
      </c>
      <c r="K13" s="37">
        <v>44335</v>
      </c>
      <c r="L13" s="34">
        <v>14229.1</v>
      </c>
    </row>
    <row r="14" spans="1:12" ht="15">
      <c r="A14" s="6">
        <v>7</v>
      </c>
      <c r="B14" s="31" t="s">
        <v>32</v>
      </c>
      <c r="C14" s="32" t="s">
        <v>30</v>
      </c>
      <c r="D14" s="33">
        <v>11</v>
      </c>
      <c r="E14" s="33">
        <v>624.39</v>
      </c>
      <c r="F14" s="34">
        <v>500</v>
      </c>
      <c r="G14" s="25">
        <f t="shared" si="0"/>
        <v>124.38999999999999</v>
      </c>
      <c r="H14" s="7">
        <f t="shared" si="1"/>
        <v>5500</v>
      </c>
      <c r="I14" s="8"/>
      <c r="J14" s="6">
        <v>7</v>
      </c>
      <c r="K14" s="37">
        <v>44377</v>
      </c>
      <c r="L14" s="34">
        <v>8450</v>
      </c>
    </row>
    <row r="15" spans="1:12" ht="15">
      <c r="A15" s="6">
        <v>8</v>
      </c>
      <c r="B15" s="31" t="s">
        <v>33</v>
      </c>
      <c r="C15" s="32" t="s">
        <v>28</v>
      </c>
      <c r="D15" s="33">
        <v>54.66</v>
      </c>
      <c r="E15" s="33">
        <v>160.05000000000001</v>
      </c>
      <c r="F15" s="34">
        <v>155</v>
      </c>
      <c r="G15" s="25">
        <f t="shared" si="0"/>
        <v>5.0500000000000114</v>
      </c>
      <c r="H15" s="7">
        <f t="shared" si="1"/>
        <v>8472.2999999999993</v>
      </c>
      <c r="I15" s="8"/>
      <c r="J15" s="6">
        <v>8</v>
      </c>
      <c r="K15" s="37">
        <v>44384</v>
      </c>
      <c r="L15" s="34">
        <v>16500</v>
      </c>
    </row>
    <row r="16" spans="1:12" ht="15">
      <c r="A16" s="6">
        <v>9</v>
      </c>
      <c r="B16" s="31" t="s">
        <v>34</v>
      </c>
      <c r="C16" s="32" t="s">
        <v>30</v>
      </c>
      <c r="D16" s="33">
        <v>12</v>
      </c>
      <c r="E16" s="33">
        <v>270</v>
      </c>
      <c r="F16" s="34">
        <v>270</v>
      </c>
      <c r="G16" s="25">
        <f t="shared" si="0"/>
        <v>0</v>
      </c>
      <c r="H16" s="7">
        <f t="shared" si="1"/>
        <v>3240</v>
      </c>
      <c r="I16" s="8"/>
      <c r="J16" s="6">
        <v>9</v>
      </c>
      <c r="K16" s="37">
        <v>44391</v>
      </c>
      <c r="L16" s="34">
        <v>13777</v>
      </c>
    </row>
    <row r="17" spans="1:12" ht="15">
      <c r="A17" s="6">
        <v>10</v>
      </c>
      <c r="B17" s="31" t="s">
        <v>35</v>
      </c>
      <c r="C17" s="32" t="s">
        <v>26</v>
      </c>
      <c r="D17" s="33">
        <v>7.38</v>
      </c>
      <c r="E17" s="33">
        <v>100</v>
      </c>
      <c r="F17" s="34">
        <v>100</v>
      </c>
      <c r="G17" s="25">
        <f t="shared" si="0"/>
        <v>0</v>
      </c>
      <c r="H17" s="7">
        <f t="shared" si="1"/>
        <v>738</v>
      </c>
      <c r="I17" s="8"/>
      <c r="J17" s="6">
        <v>10</v>
      </c>
      <c r="K17" s="37">
        <v>44398</v>
      </c>
      <c r="L17" s="34">
        <v>14049.7</v>
      </c>
    </row>
    <row r="18" spans="1:12" ht="15">
      <c r="A18" s="6">
        <v>11</v>
      </c>
      <c r="B18" s="31" t="s">
        <v>36</v>
      </c>
      <c r="C18" s="32" t="s">
        <v>23</v>
      </c>
      <c r="D18" s="33">
        <v>0.73</v>
      </c>
      <c r="E18" s="33">
        <v>624</v>
      </c>
      <c r="F18" s="34">
        <v>624</v>
      </c>
      <c r="G18" s="25">
        <f t="shared" si="0"/>
        <v>0</v>
      </c>
      <c r="H18" s="7">
        <f t="shared" si="1"/>
        <v>455.52</v>
      </c>
      <c r="I18" s="8"/>
      <c r="J18" s="6">
        <v>11</v>
      </c>
      <c r="K18" s="6"/>
      <c r="L18" s="7">
        <v>0</v>
      </c>
    </row>
    <row r="19" spans="1:12" ht="15">
      <c r="A19" s="6">
        <v>12</v>
      </c>
      <c r="B19" s="31" t="s">
        <v>37</v>
      </c>
      <c r="C19" s="32" t="s">
        <v>26</v>
      </c>
      <c r="D19" s="33">
        <v>143.53</v>
      </c>
      <c r="E19" s="33">
        <v>110</v>
      </c>
      <c r="F19" s="34">
        <v>85</v>
      </c>
      <c r="G19" s="25">
        <f t="shared" si="0"/>
        <v>25</v>
      </c>
      <c r="H19" s="7">
        <f t="shared" si="1"/>
        <v>12200.05</v>
      </c>
      <c r="I19" s="8"/>
      <c r="J19" s="6">
        <v>12</v>
      </c>
      <c r="K19" s="6"/>
      <c r="L19" s="7">
        <v>0</v>
      </c>
    </row>
    <row r="20" spans="1:12" ht="15">
      <c r="A20" s="6">
        <v>13</v>
      </c>
      <c r="B20" s="31" t="s">
        <v>38</v>
      </c>
      <c r="C20" s="32" t="s">
        <v>28</v>
      </c>
      <c r="D20" s="33">
        <v>58.76</v>
      </c>
      <c r="E20" s="33">
        <v>160.05000000000001</v>
      </c>
      <c r="F20" s="34">
        <v>155</v>
      </c>
      <c r="G20" s="25">
        <f>+E20-F20</f>
        <v>5.0500000000000114</v>
      </c>
      <c r="H20" s="7">
        <f t="shared" si="1"/>
        <v>9107.7999999999993</v>
      </c>
      <c r="I20" s="8"/>
      <c r="J20" s="6">
        <v>13</v>
      </c>
      <c r="K20" s="6"/>
      <c r="L20" s="7">
        <v>0</v>
      </c>
    </row>
    <row r="21" spans="1:12" ht="15">
      <c r="A21" s="6">
        <v>14</v>
      </c>
      <c r="B21" s="31" t="s">
        <v>39</v>
      </c>
      <c r="C21" s="32" t="s">
        <v>28</v>
      </c>
      <c r="D21" s="33">
        <v>78.400000000000006</v>
      </c>
      <c r="E21" s="33">
        <v>160.05000000000001</v>
      </c>
      <c r="F21" s="34">
        <v>155</v>
      </c>
      <c r="G21" s="25">
        <f t="shared" si="0"/>
        <v>5.0500000000000114</v>
      </c>
      <c r="H21" s="7">
        <f t="shared" si="1"/>
        <v>12152</v>
      </c>
      <c r="I21" s="8"/>
      <c r="J21" s="6">
        <v>14</v>
      </c>
      <c r="K21" s="6"/>
      <c r="L21" s="7">
        <v>0</v>
      </c>
    </row>
    <row r="22" spans="1:12" ht="15">
      <c r="A22" s="6">
        <v>15</v>
      </c>
      <c r="B22" s="31" t="s">
        <v>40</v>
      </c>
      <c r="C22" s="32" t="s">
        <v>28</v>
      </c>
      <c r="D22" s="33">
        <v>6.83</v>
      </c>
      <c r="E22" s="33">
        <v>160.05000000000001</v>
      </c>
      <c r="F22" s="34">
        <v>155</v>
      </c>
      <c r="G22" s="25">
        <f t="shared" si="0"/>
        <v>5.0500000000000114</v>
      </c>
      <c r="H22" s="7">
        <f t="shared" si="1"/>
        <v>1058.6500000000001</v>
      </c>
      <c r="I22" s="8"/>
      <c r="J22" s="6">
        <v>15</v>
      </c>
      <c r="K22" s="6"/>
      <c r="L22" s="7">
        <v>0</v>
      </c>
    </row>
    <row r="23" spans="1:12" ht="15">
      <c r="A23" s="6">
        <v>16</v>
      </c>
      <c r="B23" s="31" t="s">
        <v>41</v>
      </c>
      <c r="C23" s="32" t="s">
        <v>28</v>
      </c>
      <c r="D23" s="33">
        <v>27.77</v>
      </c>
      <c r="E23" s="33">
        <v>270</v>
      </c>
      <c r="F23" s="34">
        <v>270</v>
      </c>
      <c r="G23" s="25">
        <f t="shared" si="0"/>
        <v>0</v>
      </c>
      <c r="H23" s="7">
        <f t="shared" si="1"/>
        <v>7497.9</v>
      </c>
      <c r="I23" s="8"/>
      <c r="J23" s="6">
        <v>16</v>
      </c>
      <c r="K23" s="6"/>
      <c r="L23" s="7">
        <v>0</v>
      </c>
    </row>
    <row r="24" spans="1:12" ht="15">
      <c r="A24" s="6">
        <v>17</v>
      </c>
      <c r="B24" s="31" t="s">
        <v>42</v>
      </c>
      <c r="C24" s="32" t="s">
        <v>43</v>
      </c>
      <c r="D24" s="33">
        <v>1</v>
      </c>
      <c r="E24" s="33"/>
      <c r="F24" s="34">
        <v>400</v>
      </c>
      <c r="G24" s="25">
        <f t="shared" si="0"/>
        <v>-400</v>
      </c>
      <c r="H24" s="7">
        <f t="shared" si="1"/>
        <v>400</v>
      </c>
      <c r="I24" s="8"/>
      <c r="J24" s="6">
        <v>17</v>
      </c>
      <c r="K24" s="6"/>
      <c r="L24" s="7">
        <v>0</v>
      </c>
    </row>
    <row r="25" spans="1:12" ht="30">
      <c r="A25" s="6">
        <v>18</v>
      </c>
      <c r="B25" s="31" t="s">
        <v>44</v>
      </c>
      <c r="C25" s="32" t="s">
        <v>23</v>
      </c>
      <c r="D25" s="33">
        <v>14</v>
      </c>
      <c r="E25" s="33">
        <v>120</v>
      </c>
      <c r="F25" s="34">
        <v>140</v>
      </c>
      <c r="G25" s="25">
        <f t="shared" si="0"/>
        <v>-20</v>
      </c>
      <c r="H25" s="7">
        <f t="shared" si="1"/>
        <v>1960</v>
      </c>
      <c r="I25" s="8"/>
      <c r="J25" s="6">
        <v>18</v>
      </c>
      <c r="K25" s="6"/>
      <c r="L25" s="7">
        <v>0</v>
      </c>
    </row>
    <row r="26" spans="1:12" ht="15">
      <c r="A26" s="6">
        <v>19</v>
      </c>
      <c r="B26" s="35" t="s">
        <v>45</v>
      </c>
      <c r="C26" s="32" t="s">
        <v>28</v>
      </c>
      <c r="D26" s="33">
        <v>37.799999999999997</v>
      </c>
      <c r="E26" s="33"/>
      <c r="F26" s="34">
        <v>35</v>
      </c>
      <c r="G26" s="25">
        <f t="shared" si="0"/>
        <v>-35</v>
      </c>
      <c r="H26" s="7">
        <f t="shared" si="1"/>
        <v>1323</v>
      </c>
      <c r="I26" s="8"/>
      <c r="J26" s="6">
        <v>19</v>
      </c>
      <c r="K26" s="6"/>
      <c r="L26" s="7">
        <v>0</v>
      </c>
    </row>
    <row r="27" spans="1:12" ht="15">
      <c r="A27" s="6">
        <v>20</v>
      </c>
      <c r="B27" s="31" t="s">
        <v>46</v>
      </c>
      <c r="C27" s="32" t="s">
        <v>30</v>
      </c>
      <c r="D27" s="33">
        <v>3</v>
      </c>
      <c r="E27" s="33"/>
      <c r="F27" s="34">
        <v>500</v>
      </c>
      <c r="G27" s="25">
        <f t="shared" si="0"/>
        <v>-500</v>
      </c>
      <c r="H27" s="7">
        <f t="shared" si="1"/>
        <v>1500</v>
      </c>
      <c r="I27" s="8"/>
      <c r="J27" s="6">
        <v>20</v>
      </c>
      <c r="K27" s="6"/>
      <c r="L27" s="7">
        <v>0</v>
      </c>
    </row>
    <row r="28" spans="1:12" ht="15">
      <c r="A28" s="6">
        <v>21</v>
      </c>
      <c r="B28" s="31" t="s">
        <v>47</v>
      </c>
      <c r="C28" s="32" t="s">
        <v>26</v>
      </c>
      <c r="D28" s="33">
        <v>11.31</v>
      </c>
      <c r="E28" s="33">
        <v>220</v>
      </c>
      <c r="F28" s="34">
        <v>220</v>
      </c>
      <c r="G28" s="25">
        <f t="shared" si="0"/>
        <v>0</v>
      </c>
      <c r="H28" s="7">
        <f t="shared" si="1"/>
        <v>2488.2000000000003</v>
      </c>
      <c r="I28" s="8"/>
      <c r="J28" s="6">
        <v>21</v>
      </c>
      <c r="K28" s="6"/>
      <c r="L28" s="7">
        <v>0</v>
      </c>
    </row>
    <row r="29" spans="1:12" ht="30">
      <c r="A29" s="6">
        <v>22</v>
      </c>
      <c r="B29" s="31" t="s">
        <v>48</v>
      </c>
      <c r="C29" s="32" t="s">
        <v>43</v>
      </c>
      <c r="D29" s="33">
        <v>1</v>
      </c>
      <c r="E29" s="33">
        <v>1809</v>
      </c>
      <c r="F29" s="34">
        <v>2300</v>
      </c>
      <c r="G29" s="25">
        <f t="shared" si="0"/>
        <v>-491</v>
      </c>
      <c r="H29" s="7">
        <f t="shared" si="1"/>
        <v>2300</v>
      </c>
      <c r="I29" s="8"/>
      <c r="J29" s="6">
        <v>22</v>
      </c>
      <c r="K29" s="6"/>
      <c r="L29" s="7">
        <v>0</v>
      </c>
    </row>
    <row r="30" spans="1:12" ht="15">
      <c r="A30" s="6">
        <v>23</v>
      </c>
      <c r="B30" s="31" t="s">
        <v>42</v>
      </c>
      <c r="C30" s="32" t="s">
        <v>43</v>
      </c>
      <c r="D30" s="33">
        <v>1</v>
      </c>
      <c r="E30" s="33"/>
      <c r="F30" s="34">
        <v>400</v>
      </c>
      <c r="G30" s="25">
        <f t="shared" si="0"/>
        <v>-400</v>
      </c>
      <c r="H30" s="7">
        <f t="shared" si="1"/>
        <v>400</v>
      </c>
      <c r="I30" s="8"/>
      <c r="J30" s="6">
        <v>23</v>
      </c>
      <c r="K30" s="6"/>
      <c r="L30" s="7">
        <v>0</v>
      </c>
    </row>
    <row r="31" spans="1:12" ht="15">
      <c r="A31" s="6">
        <v>24</v>
      </c>
      <c r="B31" s="31" t="s">
        <v>49</v>
      </c>
      <c r="C31" s="32" t="s">
        <v>26</v>
      </c>
      <c r="D31" s="33">
        <v>196.5</v>
      </c>
      <c r="E31" s="33"/>
      <c r="F31" s="34">
        <v>90</v>
      </c>
      <c r="G31" s="25">
        <f t="shared" si="0"/>
        <v>-90</v>
      </c>
      <c r="H31" s="7">
        <f t="shared" si="1"/>
        <v>17685</v>
      </c>
      <c r="I31" s="8"/>
      <c r="J31" s="6">
        <v>24</v>
      </c>
      <c r="K31" s="6"/>
      <c r="L31" s="7">
        <v>0</v>
      </c>
    </row>
    <row r="32" spans="1:12" ht="15">
      <c r="A32" s="6">
        <v>25</v>
      </c>
      <c r="B32" s="31" t="s">
        <v>50</v>
      </c>
      <c r="C32" s="32" t="s">
        <v>28</v>
      </c>
      <c r="D32" s="33">
        <v>66.849999999999994</v>
      </c>
      <c r="E32" s="33">
        <v>160.05000000000001</v>
      </c>
      <c r="F32" s="34">
        <v>155</v>
      </c>
      <c r="G32" s="25">
        <f t="shared" si="0"/>
        <v>5.0500000000000114</v>
      </c>
      <c r="H32" s="7">
        <f t="shared" ref="H32:H52" si="2">+D32*F32</f>
        <v>10361.75</v>
      </c>
      <c r="I32" s="8"/>
      <c r="J32" s="6">
        <v>25</v>
      </c>
      <c r="K32" s="6"/>
      <c r="L32" s="7">
        <v>0</v>
      </c>
    </row>
    <row r="33" spans="1:12" ht="15">
      <c r="A33" s="6">
        <v>26</v>
      </c>
      <c r="B33" s="31" t="s">
        <v>51</v>
      </c>
      <c r="C33" s="32" t="s">
        <v>28</v>
      </c>
      <c r="D33" s="33">
        <v>159.44</v>
      </c>
      <c r="E33" s="33">
        <v>160.05000000000001</v>
      </c>
      <c r="F33" s="34">
        <v>155</v>
      </c>
      <c r="G33" s="25">
        <f t="shared" si="0"/>
        <v>5.0500000000000114</v>
      </c>
      <c r="H33" s="7">
        <f t="shared" si="2"/>
        <v>24713.200000000001</v>
      </c>
      <c r="I33" s="8"/>
      <c r="J33" s="6">
        <v>26</v>
      </c>
      <c r="K33" s="6"/>
      <c r="L33" s="7">
        <v>0</v>
      </c>
    </row>
    <row r="34" spans="1:12" ht="15">
      <c r="A34" s="6">
        <v>27</v>
      </c>
      <c r="B34" s="31" t="s">
        <v>42</v>
      </c>
      <c r="C34" s="32" t="s">
        <v>43</v>
      </c>
      <c r="D34" s="33">
        <v>1</v>
      </c>
      <c r="E34" s="33"/>
      <c r="F34" s="34">
        <v>400</v>
      </c>
      <c r="G34" s="25">
        <f t="shared" si="0"/>
        <v>-400</v>
      </c>
      <c r="H34" s="7">
        <f t="shared" si="2"/>
        <v>400</v>
      </c>
      <c r="I34" s="8"/>
      <c r="J34" s="6">
        <v>27</v>
      </c>
      <c r="K34" s="6"/>
      <c r="L34" s="7">
        <v>0</v>
      </c>
    </row>
    <row r="35" spans="1:12" ht="15">
      <c r="A35" s="6">
        <v>28</v>
      </c>
      <c r="B35" s="31" t="s">
        <v>42</v>
      </c>
      <c r="C35" s="32" t="s">
        <v>52</v>
      </c>
      <c r="D35" s="33">
        <v>1</v>
      </c>
      <c r="E35" s="33"/>
      <c r="F35" s="34">
        <v>400</v>
      </c>
      <c r="G35" s="25">
        <f t="shared" si="0"/>
        <v>-400</v>
      </c>
      <c r="H35" s="7">
        <f t="shared" si="2"/>
        <v>400</v>
      </c>
      <c r="I35" s="8"/>
      <c r="J35" s="6">
        <v>28</v>
      </c>
      <c r="K35" s="6"/>
      <c r="L35" s="7">
        <v>0</v>
      </c>
    </row>
    <row r="36" spans="1:12" ht="15">
      <c r="A36" s="6">
        <v>29</v>
      </c>
      <c r="B36" s="31" t="s">
        <v>53</v>
      </c>
      <c r="C36" s="32" t="s">
        <v>28</v>
      </c>
      <c r="D36" s="33">
        <v>21</v>
      </c>
      <c r="E36" s="33">
        <v>270</v>
      </c>
      <c r="F36" s="34">
        <v>270</v>
      </c>
      <c r="G36" s="25">
        <f t="shared" si="0"/>
        <v>0</v>
      </c>
      <c r="H36" s="7">
        <f t="shared" si="2"/>
        <v>5670</v>
      </c>
      <c r="I36" s="8"/>
      <c r="J36" s="6">
        <v>29</v>
      </c>
      <c r="K36" s="6"/>
      <c r="L36" s="7">
        <v>0</v>
      </c>
    </row>
    <row r="37" spans="1:12" ht="15">
      <c r="A37" s="6"/>
      <c r="B37" s="31" t="s">
        <v>54</v>
      </c>
      <c r="C37" s="32" t="s">
        <v>28</v>
      </c>
      <c r="D37" s="33">
        <v>9</v>
      </c>
      <c r="E37" s="33">
        <v>160.05000000000001</v>
      </c>
      <c r="F37" s="34">
        <v>155</v>
      </c>
      <c r="G37" s="25">
        <f t="shared" si="0"/>
        <v>5.0500000000000114</v>
      </c>
      <c r="H37" s="7">
        <f t="shared" si="2"/>
        <v>1395</v>
      </c>
      <c r="I37" s="8"/>
      <c r="J37" s="6"/>
      <c r="K37" s="6"/>
      <c r="L37" s="7"/>
    </row>
    <row r="38" spans="1:12" ht="15">
      <c r="A38" s="6"/>
      <c r="B38" s="31" t="s">
        <v>42</v>
      </c>
      <c r="C38" s="32" t="s">
        <v>43</v>
      </c>
      <c r="D38" s="33">
        <v>1</v>
      </c>
      <c r="E38" s="33"/>
      <c r="F38" s="34">
        <v>400</v>
      </c>
      <c r="G38" s="25">
        <f t="shared" si="0"/>
        <v>-400</v>
      </c>
      <c r="H38" s="7">
        <f t="shared" si="2"/>
        <v>400</v>
      </c>
      <c r="I38" s="8"/>
      <c r="J38" s="6"/>
      <c r="K38" s="6"/>
      <c r="L38" s="7"/>
    </row>
    <row r="39" spans="1:12" ht="15">
      <c r="A39" s="6"/>
      <c r="B39" s="31" t="s">
        <v>55</v>
      </c>
      <c r="C39" s="32" t="s">
        <v>28</v>
      </c>
      <c r="D39" s="33">
        <v>11.08</v>
      </c>
      <c r="E39" s="33">
        <v>160.05000000000001</v>
      </c>
      <c r="F39" s="34">
        <v>155</v>
      </c>
      <c r="G39" s="25">
        <f t="shared" si="0"/>
        <v>5.0500000000000114</v>
      </c>
      <c r="H39" s="7">
        <f t="shared" si="2"/>
        <v>1717.4</v>
      </c>
      <c r="I39" s="8"/>
      <c r="J39" s="6"/>
      <c r="K39" s="6"/>
      <c r="L39" s="7"/>
    </row>
    <row r="40" spans="1:12" ht="15">
      <c r="A40" s="6"/>
      <c r="B40" s="31" t="s">
        <v>56</v>
      </c>
      <c r="C40" s="32" t="s">
        <v>26</v>
      </c>
      <c r="D40" s="33">
        <v>40</v>
      </c>
      <c r="E40" s="33">
        <v>80</v>
      </c>
      <c r="F40" s="34">
        <v>80</v>
      </c>
      <c r="G40" s="25">
        <f t="shared" si="0"/>
        <v>0</v>
      </c>
      <c r="H40" s="7">
        <f t="shared" si="2"/>
        <v>3200</v>
      </c>
      <c r="I40" s="8"/>
      <c r="J40" s="6"/>
      <c r="K40" s="6"/>
      <c r="L40" s="7"/>
    </row>
    <row r="41" spans="1:12" ht="15">
      <c r="A41" s="6"/>
      <c r="B41" s="31" t="s">
        <v>42</v>
      </c>
      <c r="C41" s="32" t="s">
        <v>43</v>
      </c>
      <c r="D41" s="33">
        <v>1</v>
      </c>
      <c r="E41" s="33"/>
      <c r="F41" s="34">
        <v>400</v>
      </c>
      <c r="G41" s="25">
        <f t="shared" si="0"/>
        <v>-400</v>
      </c>
      <c r="H41" s="7">
        <f t="shared" si="2"/>
        <v>400</v>
      </c>
      <c r="I41" s="8"/>
      <c r="J41" s="6"/>
      <c r="K41" s="6"/>
      <c r="L41" s="7"/>
    </row>
    <row r="42" spans="1:12">
      <c r="A42" s="6"/>
      <c r="B42" s="5"/>
      <c r="C42" s="5"/>
      <c r="D42" s="6"/>
      <c r="E42" s="7"/>
      <c r="F42" s="7"/>
      <c r="G42" s="25">
        <f t="shared" si="0"/>
        <v>0</v>
      </c>
      <c r="H42" s="7">
        <f t="shared" si="2"/>
        <v>0</v>
      </c>
      <c r="I42" s="8"/>
      <c r="J42" s="6"/>
      <c r="K42" s="6"/>
      <c r="L42" s="7"/>
    </row>
    <row r="43" spans="1:12">
      <c r="A43" s="6"/>
      <c r="B43" s="5"/>
      <c r="C43" s="5"/>
      <c r="D43" s="6"/>
      <c r="E43" s="7"/>
      <c r="F43" s="7"/>
      <c r="G43" s="25">
        <f t="shared" si="0"/>
        <v>0</v>
      </c>
      <c r="H43" s="7">
        <f t="shared" si="2"/>
        <v>0</v>
      </c>
      <c r="I43" s="8"/>
      <c r="J43" s="6"/>
      <c r="K43" s="6"/>
      <c r="L43" s="7"/>
    </row>
    <row r="44" spans="1:12">
      <c r="A44" s="6"/>
      <c r="B44" s="5"/>
      <c r="C44" s="5"/>
      <c r="D44" s="6"/>
      <c r="E44" s="7"/>
      <c r="F44" s="7"/>
      <c r="G44" s="25">
        <f t="shared" si="0"/>
        <v>0</v>
      </c>
      <c r="H44" s="7">
        <f t="shared" si="2"/>
        <v>0</v>
      </c>
      <c r="I44" s="8"/>
      <c r="J44" s="6"/>
      <c r="K44" s="6"/>
      <c r="L44" s="7"/>
    </row>
    <row r="45" spans="1:12">
      <c r="A45" s="6"/>
      <c r="B45" s="5"/>
      <c r="C45" s="5"/>
      <c r="D45" s="6"/>
      <c r="E45" s="7"/>
      <c r="F45" s="7"/>
      <c r="G45" s="25">
        <f t="shared" si="0"/>
        <v>0</v>
      </c>
      <c r="H45" s="7">
        <f t="shared" si="2"/>
        <v>0</v>
      </c>
      <c r="I45" s="8"/>
      <c r="J45" s="6"/>
      <c r="K45" s="6"/>
      <c r="L45" s="7"/>
    </row>
    <row r="46" spans="1:12">
      <c r="A46" s="6"/>
      <c r="B46" s="5"/>
      <c r="C46" s="5"/>
      <c r="D46" s="6"/>
      <c r="E46" s="7"/>
      <c r="F46" s="7"/>
      <c r="G46" s="25">
        <f t="shared" si="0"/>
        <v>0</v>
      </c>
      <c r="H46" s="7">
        <f t="shared" si="2"/>
        <v>0</v>
      </c>
      <c r="I46" s="8"/>
      <c r="J46" s="6"/>
      <c r="K46" s="6"/>
      <c r="L46" s="7"/>
    </row>
    <row r="47" spans="1:12">
      <c r="A47" s="6"/>
      <c r="B47" s="5"/>
      <c r="C47" s="5"/>
      <c r="D47" s="6"/>
      <c r="E47" s="7"/>
      <c r="F47" s="7"/>
      <c r="G47" s="25">
        <f t="shared" si="0"/>
        <v>0</v>
      </c>
      <c r="H47" s="7">
        <f t="shared" si="2"/>
        <v>0</v>
      </c>
      <c r="I47" s="8"/>
      <c r="J47" s="6"/>
      <c r="K47" s="6"/>
      <c r="L47" s="7"/>
    </row>
    <row r="48" spans="1:12">
      <c r="A48" s="6"/>
      <c r="B48" s="5"/>
      <c r="C48" s="5"/>
      <c r="D48" s="6"/>
      <c r="E48" s="7"/>
      <c r="F48" s="7"/>
      <c r="G48" s="25">
        <f t="shared" si="0"/>
        <v>0</v>
      </c>
      <c r="H48" s="7">
        <f t="shared" si="2"/>
        <v>0</v>
      </c>
      <c r="I48" s="8"/>
      <c r="J48" s="6"/>
      <c r="K48" s="6"/>
      <c r="L48" s="7"/>
    </row>
    <row r="49" spans="1:12">
      <c r="A49" s="6"/>
      <c r="B49" s="5"/>
      <c r="C49" s="5"/>
      <c r="D49" s="6"/>
      <c r="E49" s="7"/>
      <c r="F49" s="7"/>
      <c r="G49" s="25">
        <f t="shared" si="0"/>
        <v>0</v>
      </c>
      <c r="H49" s="7">
        <f t="shared" si="2"/>
        <v>0</v>
      </c>
      <c r="I49" s="8"/>
      <c r="J49" s="6"/>
      <c r="K49" s="6"/>
      <c r="L49" s="7"/>
    </row>
    <row r="50" spans="1:12">
      <c r="A50" s="6"/>
      <c r="B50" s="5"/>
      <c r="C50" s="5"/>
      <c r="D50" s="6"/>
      <c r="E50" s="7"/>
      <c r="F50" s="7"/>
      <c r="G50" s="25">
        <f t="shared" si="0"/>
        <v>0</v>
      </c>
      <c r="H50" s="7">
        <f t="shared" si="2"/>
        <v>0</v>
      </c>
      <c r="I50" s="8"/>
      <c r="J50" s="6"/>
      <c r="K50" s="6"/>
      <c r="L50" s="7"/>
    </row>
    <row r="51" spans="1:12">
      <c r="A51" s="6"/>
      <c r="B51" s="5"/>
      <c r="C51" s="5"/>
      <c r="D51" s="6"/>
      <c r="E51" s="7"/>
      <c r="F51" s="7"/>
      <c r="G51" s="25">
        <f t="shared" si="0"/>
        <v>0</v>
      </c>
      <c r="H51" s="7">
        <f t="shared" si="2"/>
        <v>0</v>
      </c>
      <c r="I51" s="8"/>
      <c r="J51" s="6"/>
      <c r="K51" s="6"/>
      <c r="L51" s="7"/>
    </row>
    <row r="52" spans="1:12">
      <c r="A52" s="6">
        <v>30</v>
      </c>
      <c r="B52" s="5"/>
      <c r="C52" s="5"/>
      <c r="D52" s="6"/>
      <c r="E52" s="7"/>
      <c r="F52" s="7"/>
      <c r="G52" s="25">
        <f t="shared" si="0"/>
        <v>0</v>
      </c>
      <c r="H52" s="7">
        <f t="shared" si="2"/>
        <v>0</v>
      </c>
      <c r="I52" s="8"/>
      <c r="J52" s="6">
        <v>30</v>
      </c>
      <c r="K52" s="6"/>
      <c r="L52" s="7">
        <v>0</v>
      </c>
    </row>
    <row r="53" spans="1:12">
      <c r="A53" s="8"/>
      <c r="B53" s="8"/>
      <c r="C53" s="8"/>
      <c r="D53" s="8"/>
      <c r="E53" s="27"/>
      <c r="F53" s="1"/>
      <c r="G53" s="13" t="s">
        <v>14</v>
      </c>
      <c r="H53" s="14">
        <f>SUM(H8:H52)</f>
        <v>152161.76999999999</v>
      </c>
      <c r="I53" s="8"/>
      <c r="J53" s="9"/>
      <c r="K53" s="19" t="s">
        <v>5</v>
      </c>
      <c r="L53" s="20">
        <f>SUM(L8:L52)</f>
        <v>138596.12</v>
      </c>
    </row>
    <row r="54" spans="1:12">
      <c r="A54" s="8"/>
      <c r="B54" s="70" t="s">
        <v>66</v>
      </c>
      <c r="C54" s="8"/>
      <c r="D54" s="8"/>
      <c r="E54" s="27"/>
      <c r="F54" s="1"/>
      <c r="G54" s="11" t="s">
        <v>16</v>
      </c>
      <c r="H54" s="12"/>
      <c r="I54" s="8"/>
      <c r="J54" s="2"/>
      <c r="K54" s="8"/>
      <c r="L54" s="8"/>
    </row>
    <row r="55" spans="1:12">
      <c r="A55" s="8"/>
      <c r="B55" s="70"/>
      <c r="C55" s="8"/>
      <c r="D55" s="8"/>
      <c r="E55" s="27"/>
      <c r="F55" s="1"/>
      <c r="G55" s="21" t="s">
        <v>15</v>
      </c>
      <c r="H55" s="22">
        <f>+H53+H54</f>
        <v>152161.76999999999</v>
      </c>
      <c r="I55" s="8"/>
      <c r="J55" s="9"/>
      <c r="K55" s="9"/>
      <c r="L55" s="10"/>
    </row>
    <row r="56" spans="1:12" ht="15" customHeight="1">
      <c r="A56" s="1"/>
      <c r="B56" s="70"/>
      <c r="C56" s="1"/>
      <c r="D56" s="8"/>
      <c r="E56" s="27"/>
      <c r="F56" s="47" t="s">
        <v>17</v>
      </c>
      <c r="G56" s="48"/>
      <c r="H56" s="58">
        <v>13065</v>
      </c>
      <c r="I56" s="8"/>
      <c r="J56" s="9"/>
      <c r="K56" s="9"/>
      <c r="L56" s="10"/>
    </row>
    <row r="57" spans="1:12" ht="15" customHeight="1">
      <c r="A57" s="1"/>
      <c r="B57" s="70"/>
      <c r="C57" s="1"/>
      <c r="D57" s="8"/>
      <c r="E57" s="27"/>
      <c r="F57" s="49"/>
      <c r="G57" s="50"/>
      <c r="H57" s="58"/>
      <c r="I57" s="8"/>
      <c r="J57" s="9"/>
      <c r="K57" s="9"/>
      <c r="L57" s="10"/>
    </row>
    <row r="58" spans="1:12">
      <c r="A58" s="1"/>
      <c r="B58" s="8"/>
      <c r="C58" s="1"/>
      <c r="D58" s="1"/>
      <c r="E58" s="28"/>
      <c r="F58" s="8"/>
      <c r="G58" s="8"/>
      <c r="H58" s="8"/>
      <c r="I58" s="8"/>
      <c r="J58" s="9"/>
    </row>
    <row r="59" spans="1:12">
      <c r="A59"/>
      <c r="C59"/>
      <c r="D59"/>
      <c r="E59" s="29"/>
    </row>
    <row r="60" spans="1:12">
      <c r="A60"/>
      <c r="C60"/>
      <c r="D60"/>
      <c r="E60" s="29"/>
    </row>
    <row r="61" spans="1:12">
      <c r="A61"/>
      <c r="C61"/>
      <c r="D61"/>
      <c r="E61" s="29"/>
    </row>
    <row r="62" spans="1:12">
      <c r="A62"/>
      <c r="C62"/>
      <c r="D62"/>
      <c r="E62" s="29"/>
    </row>
    <row r="63" spans="1:12">
      <c r="A63"/>
      <c r="C63"/>
      <c r="D63"/>
      <c r="E63" s="29"/>
    </row>
    <row r="64" spans="1:12">
      <c r="A64"/>
      <c r="C64"/>
      <c r="D64"/>
      <c r="E64" s="29"/>
    </row>
    <row r="65" spans="1:5">
      <c r="A65"/>
      <c r="C65"/>
      <c r="D65"/>
      <c r="E65" s="29"/>
    </row>
    <row r="66" spans="1:5">
      <c r="A66"/>
      <c r="C66"/>
      <c r="D66"/>
      <c r="E66" s="29"/>
    </row>
    <row r="67" spans="1:5">
      <c r="A67"/>
      <c r="C67"/>
      <c r="D67"/>
      <c r="E67" s="29"/>
    </row>
  </sheetData>
  <mergeCells count="14">
    <mergeCell ref="A1:B6"/>
    <mergeCell ref="H56:H57"/>
    <mergeCell ref="J4:K4"/>
    <mergeCell ref="C3:H3"/>
    <mergeCell ref="C1:H1"/>
    <mergeCell ref="J3:K3"/>
    <mergeCell ref="B54:B57"/>
    <mergeCell ref="J6:L6"/>
    <mergeCell ref="D2:H2"/>
    <mergeCell ref="D5:H5"/>
    <mergeCell ref="D6:F6"/>
    <mergeCell ref="J2:K2"/>
    <mergeCell ref="F56:G57"/>
    <mergeCell ref="E4:H4"/>
  </mergeCells>
  <conditionalFormatting sqref="G19">
    <cfRule type="cellIs" dxfId="3" priority="4" operator="greaterThan">
      <formula>0</formula>
    </cfRule>
  </conditionalFormatting>
  <conditionalFormatting sqref="G8:G52">
    <cfRule type="cellIs" dxfId="2" priority="1" operator="greaterThan">
      <formula>0</formula>
    </cfRule>
    <cfRule type="cellIs" dxfId="1" priority="2" operator="lessThan">
      <formula>0</formula>
    </cfRule>
    <cfRule type="cellIs" dxfId="0" priority="3" operator="greaterThan">
      <formula>0</formula>
    </cfRule>
  </conditionalFormatting>
  <pageMargins left="0.7" right="0.7" top="0.75" bottom="0.75" header="0.3" footer="0.3"/>
  <pageSetup scale="56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1</vt:i4>
      </vt:variant>
    </vt:vector>
  </HeadingPairs>
  <TitlesOfParts>
    <vt:vector size="2" baseType="lpstr">
      <vt:lpstr>O.C. 1</vt:lpstr>
      <vt:lpstr>'O.C. 1'!Área_de_impresión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USUARIO</cp:lastModifiedBy>
  <dcterms:created xsi:type="dcterms:W3CDTF">2019-08-20T17:53:21Z</dcterms:created>
  <dcterms:modified xsi:type="dcterms:W3CDTF">2021-07-29T00:59:50Z</dcterms:modified>
</cp:coreProperties>
</file>